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structions" sheetId="1" state="visible" r:id="rId3"/>
    <sheet name="Forecast" sheetId="2" state="visible" r:id="rId4"/>
    <sheet name="Exampl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<sst xmlns="http://schemas.openxmlformats.org/spreadsheetml/2006/main" count="118" uniqueCount="69">
  <si>
    <t xml:space="preserve">13-week cash flow forecast</t>
  </si>
  <si>
    <t xml:space="preserve">A free template from SHAZ Fin-Edge Global Consulting (sfglobalconsulting.com)</t>
  </si>
  <si>
    <t xml:space="preserve">What it does</t>
  </si>
  <si>
    <t xml:space="preserve">Shows your cash week by week for the next 13 weeks, and turns any week red where cash falls below the buffer you set.</t>
  </si>
  <si>
    <t xml:space="preserve">How to set it up</t>
  </si>
  <si>
    <t xml:space="preserve">1. Open the Forecast sheet. Enter your business name, the Monday your forecast starts, your opening bank balance and your minimum cash buffer.</t>
  </si>
  <si>
    <t xml:space="preserve">2. Under 'Cash coming in', enter what you expect to receive each week. Start with real invoices and contracts, then add estimates.</t>
  </si>
  <si>
    <t xml:space="preserve">3. Under 'Cash going out', enter each payment in the week it will leave your bank: payroll, rent, suppliers, tax and loan repayments.</t>
  </si>
  <si>
    <t xml:space="preserve">4. Check the Closing cash row and the Summary. Red weeks need action now: chase receipts, move payments or arrange finance.</t>
  </si>
  <si>
    <t xml:space="preserve">Keep it current (10 minutes a week)</t>
  </si>
  <si>
    <t xml:space="preserve">Replace the week just gone with what actually happened, roll the forecast forward, and look again at the weeks turning red.</t>
  </si>
  <si>
    <t xml:space="preserve">Good to know</t>
  </si>
  <si>
    <t xml:space="preserve">Blue text on yellow cells are inputs. Black cells contain formulas: don't overwrite them.</t>
  </si>
  <si>
    <t xml:space="preserve">Enter cash when it moves, not when an invoice is raised. Use amounts including any VAT or sales tax you actually pay or receive.</t>
  </si>
  <si>
    <t xml:space="preserve">The Example sheet shows a filled-in forecast. You can delete it once you're comfortable.</t>
  </si>
  <si>
    <t xml:space="preserve">This workbook has no macros and no links. It stays on your computer.</t>
  </si>
  <si>
    <t xml:space="preserve">Want us to build and review it with you? Book a free Leak Check at sfglobalconsulting.com/contact</t>
  </si>
  <si>
    <t xml:space="preserve">General planning tool, not financial advice.</t>
  </si>
  <si>
    <t xml:space="preserve">Business name</t>
  </si>
  <si>
    <t xml:space="preserve">Your business</t>
  </si>
  <si>
    <t xml:space="preserve">Forecast start (a Monday)</t>
  </si>
  <si>
    <t xml:space="preserve">Opening bank balance</t>
  </si>
  <si>
    <t xml:space="preserve">Minimum cash buffer</t>
  </si>
  <si>
    <t xml:space="preserve">Blue text on yellow = cells you fill in. Black text = formulas, don't overwrite them. Amounts are in your own currency.</t>
  </si>
  <si>
    <t xml:space="preserve">Week</t>
  </si>
  <si>
    <t xml:space="preserve">Week 1</t>
  </si>
  <si>
    <t xml:space="preserve">Week 2</t>
  </si>
  <si>
    <t xml:space="preserve">Week 3</t>
  </si>
  <si>
    <t xml:space="preserve">Week 4</t>
  </si>
  <si>
    <t xml:space="preserve">Week 5</t>
  </si>
  <si>
    <t xml:space="preserve">Week 6</t>
  </si>
  <si>
    <t xml:space="preserve">Week 7</t>
  </si>
  <si>
    <t xml:space="preserve">Week 8</t>
  </si>
  <si>
    <t xml:space="preserve">Week 9</t>
  </si>
  <si>
    <t xml:space="preserve">Week 10</t>
  </si>
  <si>
    <t xml:space="preserve">Week 11</t>
  </si>
  <si>
    <t xml:space="preserve">Week 12</t>
  </si>
  <si>
    <t xml:space="preserve">Week 13</t>
  </si>
  <si>
    <t xml:space="preserve">13-week total</t>
  </si>
  <si>
    <t xml:space="preserve">Week starting</t>
  </si>
  <si>
    <t xml:space="preserve">Opening cash</t>
  </si>
  <si>
    <t xml:space="preserve">Cash coming in</t>
  </si>
  <si>
    <t xml:space="preserve">Customer receipts</t>
  </si>
  <si>
    <t xml:space="preserve">Other income</t>
  </si>
  <si>
    <t xml:space="preserve">Loans or investment received</t>
  </si>
  <si>
    <t xml:space="preserve">Other receipts</t>
  </si>
  <si>
    <t xml:space="preserve">Total cash in</t>
  </si>
  <si>
    <t xml:space="preserve">Cash going out</t>
  </si>
  <si>
    <t xml:space="preserve">Suppliers and stock</t>
  </si>
  <si>
    <t xml:space="preserve">Salaries and wages</t>
  </si>
  <si>
    <t xml:space="preserve">Rent and utilities</t>
  </si>
  <si>
    <t xml:space="preserve">Taxes (VAT, sales tax, payroll)</t>
  </si>
  <si>
    <t xml:space="preserve">Loan repayments</t>
  </si>
  <si>
    <t xml:space="preserve">Owner drawings</t>
  </si>
  <si>
    <t xml:space="preserve">Marketing and software</t>
  </si>
  <si>
    <t xml:space="preserve">Other payments</t>
  </si>
  <si>
    <t xml:space="preserve">Total cash out</t>
  </si>
  <si>
    <t xml:space="preserve">Net cash flow</t>
  </si>
  <si>
    <t xml:space="preserve">Closing cash</t>
  </si>
  <si>
    <t xml:space="preserve">Headroom over your buffer</t>
  </si>
  <si>
    <t xml:space="preserve">Status</t>
  </si>
  <si>
    <t xml:space="preserve">Summary</t>
  </si>
  <si>
    <t xml:space="preserve">Lowest closing cash</t>
  </si>
  <si>
    <t xml:space="preserve">Week starting with the lowest cash</t>
  </si>
  <si>
    <t xml:space="preserve">Weeks below your buffer</t>
  </si>
  <si>
    <t xml:space="preserve">Cash at the end of week 13</t>
  </si>
  <si>
    <t xml:space="preserve">Free template from SHAZ Fin-Edge Global Consulting, sfglobalconsulting.com. General planning tool, not financial advice.</t>
  </si>
  <si>
    <t xml:space="preserve">13-week cash flow forecast (example)</t>
  </si>
  <si>
    <t xml:space="preserve">Example Trading Ltd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</si>
</sst>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 mmm\ yyyy"/>
    <numFmt numFmtId="167" formatCode="#,##0;\(#,##0\);\-"/>
    <numFmt numFmtId="168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71525"/>
      <name val="Arial"/>
      <family val="0"/>
      <charset val="1"/>
    </font>
    <font>
      <i val="true"/>
      <sz val="9"/>
      <color rgb="FF4B5B6E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8CC"/>
        <bgColor rgb="FFF0F4F8"/>
      </patternFill>
    </fill>
    <fill>
      <patternFill patternType="solid">
        <fgColor rgb="FF071525"/>
        <bgColor rgb="FF000000"/>
      </patternFill>
    </fill>
    <fill>
      <patternFill patternType="solid">
        <fgColor rgb="FFE2F6F3"/>
        <bgColor rgb="FFF0F4F8"/>
      </patternFill>
    </fill>
    <fill>
      <patternFill patternType="solid">
        <fgColor rgb="FFF0F4F8"/>
        <bgColor rgb="FFE2F6F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071525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9C0006"/>
      </font>
      <fill>
        <patternFill>
          <bgColor rgb="FFF8D7DA"/>
        </patternFill>
      </fill>
    </dxf>
    <dxf>
      <font>
        <name val="Arial"/>
        <charset val="1"/>
        <family val="0"/>
        <b val="1"/>
        <color rgb="FF9C0006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CC"/>
      <rgbColor rgb="FFE2F6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4F8"/>
      <rgbColor rgb="FFCCFFCC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4B5B6E"/>
      <rgbColor rgb="FF969696"/>
      <rgbColor rgb="FF003366"/>
      <rgbColor rgb="FF339966"/>
      <rgbColor rgb="FF071525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/>
    </row>
    <row r="7" customFormat="false" ht="15" hidden="false" customHeight="false" outlineLevel="0" collapsed="false">
      <c r="A7" s="4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/>
    </row>
    <row r="13" customFormat="false" ht="15" hidden="false" customHeight="false" outlineLevel="0" collapsed="false">
      <c r="A13" s="4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3"/>
    </row>
    <row r="16" customFormat="false" ht="15" hidden="false" customHeight="false" outlineLevel="0" collapsed="false">
      <c r="A16" s="4" t="s">
        <v>11</v>
      </c>
    </row>
    <row r="17" customFormat="false" ht="15" hidden="false" customHeight="false" outlineLevel="0" collapsed="false">
      <c r="A17" s="3" t="s">
        <v>12</v>
      </c>
    </row>
    <row r="18" customFormat="false" ht="15" hidden="false" customHeight="false" outlineLevel="0" collapsed="false">
      <c r="A18" s="3" t="s">
        <v>13</v>
      </c>
    </row>
    <row r="19" customFormat="false" ht="15" hidden="false" customHeight="false" outlineLevel="0" collapsed="false">
      <c r="A19" s="3" t="s">
        <v>14</v>
      </c>
    </row>
    <row r="20" customFormat="false" ht="15" hidden="false" customHeight="false" outlineLevel="0" collapsed="false">
      <c r="A20" s="3" t="s">
        <v>15</v>
      </c>
    </row>
    <row r="21" customFormat="false" ht="15" hidden="false" customHeight="false" outlineLevel="0" collapsed="false">
      <c r="A21" s="3"/>
    </row>
    <row r="22" customFormat="false" ht="15" hidden="false" customHeight="false" outlineLevel="0" collapsed="false">
      <c r="A22" s="4" t="s">
        <v>16</v>
      </c>
    </row>
    <row r="23" customFormat="false" ht="15" hidden="false" customHeight="false" outlineLevel="0" collapsed="false">
      <c r="A23" s="2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4" min="2" style="0" width="12.5"/>
    <col collapsed="false" customWidth="true" hidden="false" outlineLevel="0" max="15" min="15" style="0" width="14"/>
  </cols>
  <sheetData>
    <row r="1" customFormat="false" ht="19.7" hidden="false" customHeight="false" outlineLevel="0" collapsed="false">
      <c r="A1" s="5" t="s">
        <v>0</v>
      </c>
    </row>
    <row r="2" customFormat="false" ht="15" hidden="false" customHeight="false" outlineLevel="0" collapsed="false">
      <c r="A2" s="6" t="s">
        <v>18</v>
      </c>
      <c r="B2" s="7" t="s">
        <v>19</v>
      </c>
    </row>
    <row r="3" customFormat="false" ht="15" hidden="false" customHeight="false" outlineLevel="0" collapsed="false">
      <c r="A3" s="6" t="s">
        <v>20</v>
      </c>
      <c r="B3" s="8" t="n">
        <v>46328</v>
      </c>
    </row>
    <row r="4" customFormat="false" ht="15" hidden="false" customHeight="false" outlineLevel="0" collapsed="false">
      <c r="A4" s="6" t="s">
        <v>21</v>
      </c>
      <c r="B4" s="9" t="n">
        <v>0</v>
      </c>
    </row>
    <row r="5" customFormat="false" ht="15" hidden="false" customHeight="false" outlineLevel="0" collapsed="false">
      <c r="A5" s="6" t="s">
        <v>22</v>
      </c>
      <c r="B5" s="9" t="n">
        <v>0</v>
      </c>
    </row>
    <row r="6" customFormat="false" ht="15" hidden="false" customHeight="false" outlineLevel="0" collapsed="false">
      <c r="A6" s="10" t="s">
        <v>23</v>
      </c>
    </row>
    <row r="8" customFormat="false" ht="15" hidden="false" customHeight="false" outlineLevel="0" collapsed="false">
      <c r="A8" s="11" t="s">
        <v>24</v>
      </c>
      <c r="B8" s="12" t="s">
        <v>25</v>
      </c>
      <c r="C8" s="12" t="s">
        <v>26</v>
      </c>
      <c r="D8" s="12" t="s">
        <v>27</v>
      </c>
      <c r="E8" s="12" t="s">
        <v>28</v>
      </c>
      <c r="F8" s="12" t="s">
        <v>29</v>
      </c>
      <c r="G8" s="12" t="s">
        <v>30</v>
      </c>
      <c r="H8" s="12" t="s">
        <v>31</v>
      </c>
      <c r="I8" s="12" t="s">
        <v>32</v>
      </c>
      <c r="J8" s="12" t="s">
        <v>33</v>
      </c>
      <c r="K8" s="12" t="s">
        <v>34</v>
      </c>
      <c r="L8" s="12" t="s">
        <v>35</v>
      </c>
      <c r="M8" s="12" t="s">
        <v>36</v>
      </c>
      <c r="N8" s="12" t="s">
        <v>37</v>
      </c>
      <c r="O8" s="11" t="s">
        <v>38</v>
      </c>
    </row>
    <row r="9" customFormat="false" ht="15" hidden="false" customHeight="false" outlineLevel="0" collapsed="false">
      <c r="A9" s="6" t="s">
        <v>39</v>
      </c>
      <c r="B9" s="13" t="n">
        <f aca="false">$B$3</f>
        <v>46328</v>
      </c>
      <c r="C9" s="13" t="n">
        <f aca="false">B9+7</f>
        <v>46335</v>
      </c>
      <c r="D9" s="13" t="n">
        <f aca="false">C9+7</f>
        <v>46342</v>
      </c>
      <c r="E9" s="13" t="n">
        <f aca="false">D9+7</f>
        <v>46349</v>
      </c>
      <c r="F9" s="13" t="n">
        <f aca="false">E9+7</f>
        <v>46356</v>
      </c>
      <c r="G9" s="13" t="n">
        <f aca="false">F9+7</f>
        <v>46363</v>
      </c>
      <c r="H9" s="13" t="n">
        <f aca="false">G9+7</f>
        <v>46370</v>
      </c>
      <c r="I9" s="13" t="n">
        <f aca="false">H9+7</f>
        <v>46377</v>
      </c>
      <c r="J9" s="13" t="n">
        <f aca="false">I9+7</f>
        <v>46384</v>
      </c>
      <c r="K9" s="13" t="n">
        <f aca="false">J9+7</f>
        <v>46391</v>
      </c>
      <c r="L9" s="13" t="n">
        <f aca="false">K9+7</f>
        <v>46398</v>
      </c>
      <c r="M9" s="13" t="n">
        <f aca="false">L9+7</f>
        <v>46405</v>
      </c>
      <c r="N9" s="13" t="n">
        <f aca="false">M9+7</f>
        <v>46412</v>
      </c>
      <c r="O9" s="14"/>
    </row>
    <row r="10" customFormat="false" ht="15" hidden="false" customHeight="false" outlineLevel="0" collapsed="false">
      <c r="A10" s="6" t="s">
        <v>40</v>
      </c>
      <c r="B10" s="15" t="n">
        <f aca="false">$B$4</f>
        <v>0</v>
      </c>
      <c r="C10" s="15" t="n">
        <f aca="false">B28</f>
        <v>0</v>
      </c>
      <c r="D10" s="15" t="n">
        <f aca="false">C28</f>
        <v>0</v>
      </c>
      <c r="E10" s="15" t="n">
        <f aca="false">D28</f>
        <v>0</v>
      </c>
      <c r="F10" s="15" t="n">
        <f aca="false">E28</f>
        <v>0</v>
      </c>
      <c r="G10" s="15" t="n">
        <f aca="false">F28</f>
        <v>0</v>
      </c>
      <c r="H10" s="15" t="n">
        <f aca="false">G28</f>
        <v>0</v>
      </c>
      <c r="I10" s="15" t="n">
        <f aca="false">H28</f>
        <v>0</v>
      </c>
      <c r="J10" s="15" t="n">
        <f aca="false">I28</f>
        <v>0</v>
      </c>
      <c r="K10" s="15" t="n">
        <f aca="false">J28</f>
        <v>0</v>
      </c>
      <c r="L10" s="15" t="n">
        <f aca="false">K28</f>
        <v>0</v>
      </c>
      <c r="M10" s="15" t="n">
        <f aca="false">L28</f>
        <v>0</v>
      </c>
      <c r="N10" s="15" t="n">
        <f aca="false">M28</f>
        <v>0</v>
      </c>
      <c r="O10" s="15" t="n">
        <f aca="false">B10</f>
        <v>0</v>
      </c>
    </row>
    <row r="11" customFormat="false" ht="15" hidden="false" customHeight="false" outlineLevel="0" collapsed="false">
      <c r="A11" s="16" t="s">
        <v>41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customFormat="false" ht="15" hidden="false" customHeight="false" outlineLevel="0" collapsed="false">
      <c r="A12" s="14" t="s">
        <v>42</v>
      </c>
      <c r="B12" s="9" t="n">
        <v>0</v>
      </c>
      <c r="C12" s="9" t="n">
        <v>0</v>
      </c>
      <c r="D12" s="9" t="n">
        <v>0</v>
      </c>
      <c r="E12" s="9" t="n">
        <v>0</v>
      </c>
      <c r="F12" s="9" t="n">
        <v>0</v>
      </c>
      <c r="G12" s="9" t="n">
        <v>0</v>
      </c>
      <c r="H12" s="9" t="n">
        <v>0</v>
      </c>
      <c r="I12" s="9" t="n">
        <v>0</v>
      </c>
      <c r="J12" s="9" t="n">
        <v>0</v>
      </c>
      <c r="K12" s="9" t="n">
        <v>0</v>
      </c>
      <c r="L12" s="9" t="n">
        <v>0</v>
      </c>
      <c r="M12" s="9" t="n">
        <v>0</v>
      </c>
      <c r="N12" s="9" t="n">
        <v>0</v>
      </c>
      <c r="O12" s="15" t="n">
        <f aca="false">SUM(B12:N12)</f>
        <v>0</v>
      </c>
    </row>
    <row r="13" customFormat="false" ht="15" hidden="false" customHeight="false" outlineLevel="0" collapsed="false">
      <c r="A13" s="14" t="s">
        <v>43</v>
      </c>
      <c r="B13" s="9" t="n">
        <v>0</v>
      </c>
      <c r="C13" s="9" t="n">
        <v>0</v>
      </c>
      <c r="D13" s="9" t="n">
        <v>0</v>
      </c>
      <c r="E13" s="9" t="n">
        <v>0</v>
      </c>
      <c r="F13" s="9" t="n">
        <v>0</v>
      </c>
      <c r="G13" s="9" t="n">
        <v>0</v>
      </c>
      <c r="H13" s="9" t="n">
        <v>0</v>
      </c>
      <c r="I13" s="9" t="n">
        <v>0</v>
      </c>
      <c r="J13" s="9" t="n">
        <v>0</v>
      </c>
      <c r="K13" s="9" t="n">
        <v>0</v>
      </c>
      <c r="L13" s="9" t="n">
        <v>0</v>
      </c>
      <c r="M13" s="9" t="n">
        <v>0</v>
      </c>
      <c r="N13" s="9" t="n">
        <v>0</v>
      </c>
      <c r="O13" s="15" t="n">
        <f aca="false">SUM(B13:N13)</f>
        <v>0</v>
      </c>
    </row>
    <row r="14" customFormat="false" ht="15" hidden="false" customHeight="false" outlineLevel="0" collapsed="false">
      <c r="A14" s="14" t="s">
        <v>44</v>
      </c>
      <c r="B14" s="9" t="n">
        <v>0</v>
      </c>
      <c r="C14" s="9" t="n">
        <v>0</v>
      </c>
      <c r="D14" s="9" t="n">
        <v>0</v>
      </c>
      <c r="E14" s="9" t="n">
        <v>0</v>
      </c>
      <c r="F14" s="9" t="n">
        <v>0</v>
      </c>
      <c r="G14" s="9" t="n">
        <v>0</v>
      </c>
      <c r="H14" s="9" t="n">
        <v>0</v>
      </c>
      <c r="I14" s="9" t="n">
        <v>0</v>
      </c>
      <c r="J14" s="9" t="n">
        <v>0</v>
      </c>
      <c r="K14" s="9" t="n">
        <v>0</v>
      </c>
      <c r="L14" s="9" t="n">
        <v>0</v>
      </c>
      <c r="M14" s="9" t="n">
        <v>0</v>
      </c>
      <c r="N14" s="9" t="n">
        <v>0</v>
      </c>
      <c r="O14" s="15" t="n">
        <f aca="false">SUM(B14:N14)</f>
        <v>0</v>
      </c>
    </row>
    <row r="15" customFormat="false" ht="15" hidden="false" customHeight="false" outlineLevel="0" collapsed="false">
      <c r="A15" s="14" t="s">
        <v>45</v>
      </c>
      <c r="B15" s="9" t="n">
        <v>0</v>
      </c>
      <c r="C15" s="9" t="n">
        <v>0</v>
      </c>
      <c r="D15" s="9" t="n">
        <v>0</v>
      </c>
      <c r="E15" s="9" t="n">
        <v>0</v>
      </c>
      <c r="F15" s="9" t="n">
        <v>0</v>
      </c>
      <c r="G15" s="9" t="n">
        <v>0</v>
      </c>
      <c r="H15" s="9" t="n">
        <v>0</v>
      </c>
      <c r="I15" s="9" t="n">
        <v>0</v>
      </c>
      <c r="J15" s="9" t="n">
        <v>0</v>
      </c>
      <c r="K15" s="9" t="n">
        <v>0</v>
      </c>
      <c r="L15" s="9" t="n">
        <v>0</v>
      </c>
      <c r="M15" s="9" t="n">
        <v>0</v>
      </c>
      <c r="N15" s="9" t="n">
        <v>0</v>
      </c>
      <c r="O15" s="15" t="n">
        <f aca="false">SUM(B15:N15)</f>
        <v>0</v>
      </c>
    </row>
    <row r="16" customFormat="false" ht="15" hidden="false" customHeight="false" outlineLevel="0" collapsed="false">
      <c r="A16" s="18" t="s">
        <v>46</v>
      </c>
      <c r="B16" s="19" t="n">
        <f aca="false">SUM(B12:B15)</f>
        <v>0</v>
      </c>
      <c r="C16" s="19" t="n">
        <f aca="false">SUM(C12:C15)</f>
        <v>0</v>
      </c>
      <c r="D16" s="19" t="n">
        <f aca="false">SUM(D12:D15)</f>
        <v>0</v>
      </c>
      <c r="E16" s="19" t="n">
        <f aca="false">SUM(E12:E15)</f>
        <v>0</v>
      </c>
      <c r="F16" s="19" t="n">
        <f aca="false">SUM(F12:F15)</f>
        <v>0</v>
      </c>
      <c r="G16" s="19" t="n">
        <f aca="false">SUM(G12:G15)</f>
        <v>0</v>
      </c>
      <c r="H16" s="19" t="n">
        <f aca="false">SUM(H12:H15)</f>
        <v>0</v>
      </c>
      <c r="I16" s="19" t="n">
        <f aca="false">SUM(I12:I15)</f>
        <v>0</v>
      </c>
      <c r="J16" s="19" t="n">
        <f aca="false">SUM(J12:J15)</f>
        <v>0</v>
      </c>
      <c r="K16" s="19" t="n">
        <f aca="false">SUM(K12:K15)</f>
        <v>0</v>
      </c>
      <c r="L16" s="19" t="n">
        <f aca="false">SUM(L12:L15)</f>
        <v>0</v>
      </c>
      <c r="M16" s="19" t="n">
        <f aca="false">SUM(M12:M15)</f>
        <v>0</v>
      </c>
      <c r="N16" s="19" t="n">
        <f aca="false">SUM(N12:N15)</f>
        <v>0</v>
      </c>
      <c r="O16" s="19" t="n">
        <f aca="false">SUM(B16:N16)</f>
        <v>0</v>
      </c>
    </row>
    <row r="17" customFormat="false" ht="15" hidden="false" customHeight="false" outlineLevel="0" collapsed="false">
      <c r="A17" s="16" t="s">
        <v>47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customFormat="false" ht="15" hidden="false" customHeight="false" outlineLevel="0" collapsed="false">
      <c r="A18" s="14" t="s">
        <v>48</v>
      </c>
      <c r="B18" s="9" t="n">
        <v>0</v>
      </c>
      <c r="C18" s="9" t="n">
        <v>0</v>
      </c>
      <c r="D18" s="9" t="n">
        <v>0</v>
      </c>
      <c r="E18" s="9" t="n">
        <v>0</v>
      </c>
      <c r="F18" s="9" t="n">
        <v>0</v>
      </c>
      <c r="G18" s="9" t="n">
        <v>0</v>
      </c>
      <c r="H18" s="9" t="n">
        <v>0</v>
      </c>
      <c r="I18" s="9" t="n">
        <v>0</v>
      </c>
      <c r="J18" s="9" t="n">
        <v>0</v>
      </c>
      <c r="K18" s="9" t="n">
        <v>0</v>
      </c>
      <c r="L18" s="9" t="n">
        <v>0</v>
      </c>
      <c r="M18" s="9" t="n">
        <v>0</v>
      </c>
      <c r="N18" s="9" t="n">
        <v>0</v>
      </c>
      <c r="O18" s="15" t="n">
        <f aca="false">SUM(B18:N18)</f>
        <v>0</v>
      </c>
    </row>
    <row r="19" customFormat="false" ht="15" hidden="false" customHeight="false" outlineLevel="0" collapsed="false">
      <c r="A19" s="14" t="s">
        <v>49</v>
      </c>
      <c r="B19" s="9" t="n">
        <v>0</v>
      </c>
      <c r="C19" s="9" t="n">
        <v>0</v>
      </c>
      <c r="D19" s="9" t="n">
        <v>0</v>
      </c>
      <c r="E19" s="9" t="n">
        <v>0</v>
      </c>
      <c r="F19" s="9" t="n">
        <v>0</v>
      </c>
      <c r="G19" s="9" t="n">
        <v>0</v>
      </c>
      <c r="H19" s="9" t="n">
        <v>0</v>
      </c>
      <c r="I19" s="9" t="n">
        <v>0</v>
      </c>
      <c r="J19" s="9" t="n">
        <v>0</v>
      </c>
      <c r="K19" s="9" t="n">
        <v>0</v>
      </c>
      <c r="L19" s="9" t="n">
        <v>0</v>
      </c>
      <c r="M19" s="9" t="n">
        <v>0</v>
      </c>
      <c r="N19" s="9" t="n">
        <v>0</v>
      </c>
      <c r="O19" s="15" t="n">
        <f aca="false">SUM(B19:N19)</f>
        <v>0</v>
      </c>
    </row>
    <row r="20" customFormat="false" ht="15" hidden="false" customHeight="false" outlineLevel="0" collapsed="false">
      <c r="A20" s="14" t="s">
        <v>50</v>
      </c>
      <c r="B20" s="9" t="n">
        <v>0</v>
      </c>
      <c r="C20" s="9" t="n">
        <v>0</v>
      </c>
      <c r="D20" s="9" t="n">
        <v>0</v>
      </c>
      <c r="E20" s="9" t="n">
        <v>0</v>
      </c>
      <c r="F20" s="9" t="n">
        <v>0</v>
      </c>
      <c r="G20" s="9" t="n">
        <v>0</v>
      </c>
      <c r="H20" s="9" t="n">
        <v>0</v>
      </c>
      <c r="I20" s="9" t="n">
        <v>0</v>
      </c>
      <c r="J20" s="9" t="n">
        <v>0</v>
      </c>
      <c r="K20" s="9" t="n">
        <v>0</v>
      </c>
      <c r="L20" s="9" t="n">
        <v>0</v>
      </c>
      <c r="M20" s="9" t="n">
        <v>0</v>
      </c>
      <c r="N20" s="9" t="n">
        <v>0</v>
      </c>
      <c r="O20" s="15" t="n">
        <f aca="false">SUM(B20:N20)</f>
        <v>0</v>
      </c>
    </row>
    <row r="21" customFormat="false" ht="15" hidden="false" customHeight="false" outlineLevel="0" collapsed="false">
      <c r="A21" s="14" t="s">
        <v>51</v>
      </c>
      <c r="B21" s="9" t="n">
        <v>0</v>
      </c>
      <c r="C21" s="9" t="n">
        <v>0</v>
      </c>
      <c r="D21" s="9" t="n">
        <v>0</v>
      </c>
      <c r="E21" s="9" t="n">
        <v>0</v>
      </c>
      <c r="F21" s="9" t="n">
        <v>0</v>
      </c>
      <c r="G21" s="9" t="n">
        <v>0</v>
      </c>
      <c r="H21" s="9" t="n">
        <v>0</v>
      </c>
      <c r="I21" s="9" t="n">
        <v>0</v>
      </c>
      <c r="J21" s="9" t="n">
        <v>0</v>
      </c>
      <c r="K21" s="9" t="n">
        <v>0</v>
      </c>
      <c r="L21" s="9" t="n">
        <v>0</v>
      </c>
      <c r="M21" s="9" t="n">
        <v>0</v>
      </c>
      <c r="N21" s="9" t="n">
        <v>0</v>
      </c>
      <c r="O21" s="15" t="n">
        <f aca="false">SUM(B21:N21)</f>
        <v>0</v>
      </c>
    </row>
    <row r="22" customFormat="false" ht="15" hidden="false" customHeight="false" outlineLevel="0" collapsed="false">
      <c r="A22" s="14" t="s">
        <v>52</v>
      </c>
      <c r="B22" s="9" t="n">
        <v>0</v>
      </c>
      <c r="C22" s="9" t="n">
        <v>0</v>
      </c>
      <c r="D22" s="9" t="n">
        <v>0</v>
      </c>
      <c r="E22" s="9" t="n">
        <v>0</v>
      </c>
      <c r="F22" s="9" t="n">
        <v>0</v>
      </c>
      <c r="G22" s="9" t="n">
        <v>0</v>
      </c>
      <c r="H22" s="9" t="n">
        <v>0</v>
      </c>
      <c r="I22" s="9" t="n">
        <v>0</v>
      </c>
      <c r="J22" s="9" t="n">
        <v>0</v>
      </c>
      <c r="K22" s="9" t="n">
        <v>0</v>
      </c>
      <c r="L22" s="9" t="n">
        <v>0</v>
      </c>
      <c r="M22" s="9" t="n">
        <v>0</v>
      </c>
      <c r="N22" s="9" t="n">
        <v>0</v>
      </c>
      <c r="O22" s="15" t="n">
        <f aca="false">SUM(B22:N22)</f>
        <v>0</v>
      </c>
    </row>
    <row r="23" customFormat="false" ht="15" hidden="false" customHeight="false" outlineLevel="0" collapsed="false">
      <c r="A23" s="14" t="s">
        <v>53</v>
      </c>
      <c r="B23" s="9" t="n">
        <v>0</v>
      </c>
      <c r="C23" s="9" t="n">
        <v>0</v>
      </c>
      <c r="D23" s="9" t="n">
        <v>0</v>
      </c>
      <c r="E23" s="9" t="n">
        <v>0</v>
      </c>
      <c r="F23" s="9" t="n">
        <v>0</v>
      </c>
      <c r="G23" s="9" t="n">
        <v>0</v>
      </c>
      <c r="H23" s="9" t="n">
        <v>0</v>
      </c>
      <c r="I23" s="9" t="n">
        <v>0</v>
      </c>
      <c r="J23" s="9" t="n">
        <v>0</v>
      </c>
      <c r="K23" s="9" t="n">
        <v>0</v>
      </c>
      <c r="L23" s="9" t="n">
        <v>0</v>
      </c>
      <c r="M23" s="9" t="n">
        <v>0</v>
      </c>
      <c r="N23" s="9" t="n">
        <v>0</v>
      </c>
      <c r="O23" s="15" t="n">
        <f aca="false">SUM(B23:N23)</f>
        <v>0</v>
      </c>
    </row>
    <row r="24" customFormat="false" ht="15" hidden="false" customHeight="false" outlineLevel="0" collapsed="false">
      <c r="A24" s="14" t="s">
        <v>54</v>
      </c>
      <c r="B24" s="9" t="n">
        <v>0</v>
      </c>
      <c r="C24" s="9" t="n">
        <v>0</v>
      </c>
      <c r="D24" s="9" t="n">
        <v>0</v>
      </c>
      <c r="E24" s="9" t="n">
        <v>0</v>
      </c>
      <c r="F24" s="9" t="n">
        <v>0</v>
      </c>
      <c r="G24" s="9" t="n">
        <v>0</v>
      </c>
      <c r="H24" s="9" t="n">
        <v>0</v>
      </c>
      <c r="I24" s="9" t="n">
        <v>0</v>
      </c>
      <c r="J24" s="9" t="n">
        <v>0</v>
      </c>
      <c r="K24" s="9" t="n">
        <v>0</v>
      </c>
      <c r="L24" s="9" t="n">
        <v>0</v>
      </c>
      <c r="M24" s="9" t="n">
        <v>0</v>
      </c>
      <c r="N24" s="9" t="n">
        <v>0</v>
      </c>
      <c r="O24" s="15" t="n">
        <f aca="false">SUM(B24:N24)</f>
        <v>0</v>
      </c>
    </row>
    <row r="25" customFormat="false" ht="15" hidden="false" customHeight="false" outlineLevel="0" collapsed="false">
      <c r="A25" s="14" t="s">
        <v>55</v>
      </c>
      <c r="B25" s="9" t="n">
        <v>0</v>
      </c>
      <c r="C25" s="9" t="n">
        <v>0</v>
      </c>
      <c r="D25" s="9" t="n">
        <v>0</v>
      </c>
      <c r="E25" s="9" t="n">
        <v>0</v>
      </c>
      <c r="F25" s="9" t="n">
        <v>0</v>
      </c>
      <c r="G25" s="9" t="n">
        <v>0</v>
      </c>
      <c r="H25" s="9" t="n">
        <v>0</v>
      </c>
      <c r="I25" s="9" t="n">
        <v>0</v>
      </c>
      <c r="J25" s="9" t="n">
        <v>0</v>
      </c>
      <c r="K25" s="9" t="n">
        <v>0</v>
      </c>
      <c r="L25" s="9" t="n">
        <v>0</v>
      </c>
      <c r="M25" s="9" t="n">
        <v>0</v>
      </c>
      <c r="N25" s="9" t="n">
        <v>0</v>
      </c>
      <c r="O25" s="15" t="n">
        <f aca="false">SUM(B25:N25)</f>
        <v>0</v>
      </c>
    </row>
    <row r="26" customFormat="false" ht="15" hidden="false" customHeight="false" outlineLevel="0" collapsed="false">
      <c r="A26" s="18" t="s">
        <v>56</v>
      </c>
      <c r="B26" s="19" t="n">
        <f aca="false">SUM(B18:B25)</f>
        <v>0</v>
      </c>
      <c r="C26" s="19" t="n">
        <f aca="false">SUM(C18:C25)</f>
        <v>0</v>
      </c>
      <c r="D26" s="19" t="n">
        <f aca="false">SUM(D18:D25)</f>
        <v>0</v>
      </c>
      <c r="E26" s="19" t="n">
        <f aca="false">SUM(E18:E25)</f>
        <v>0</v>
      </c>
      <c r="F26" s="19" t="n">
        <f aca="false">SUM(F18:F25)</f>
        <v>0</v>
      </c>
      <c r="G26" s="19" t="n">
        <f aca="false">SUM(G18:G25)</f>
        <v>0</v>
      </c>
      <c r="H26" s="19" t="n">
        <f aca="false">SUM(H18:H25)</f>
        <v>0</v>
      </c>
      <c r="I26" s="19" t="n">
        <f aca="false">SUM(I18:I25)</f>
        <v>0</v>
      </c>
      <c r="J26" s="19" t="n">
        <f aca="false">SUM(J18:J25)</f>
        <v>0</v>
      </c>
      <c r="K26" s="19" t="n">
        <f aca="false">SUM(K18:K25)</f>
        <v>0</v>
      </c>
      <c r="L26" s="19" t="n">
        <f aca="false">SUM(L18:L25)</f>
        <v>0</v>
      </c>
      <c r="M26" s="19" t="n">
        <f aca="false">SUM(M18:M25)</f>
        <v>0</v>
      </c>
      <c r="N26" s="19" t="n">
        <f aca="false">SUM(N18:N25)</f>
        <v>0</v>
      </c>
      <c r="O26" s="19" t="n">
        <f aca="false">SUM(B26:N26)</f>
        <v>0</v>
      </c>
    </row>
    <row r="27" customFormat="false" ht="15" hidden="false" customHeight="false" outlineLevel="0" collapsed="false">
      <c r="A27" s="6" t="s">
        <v>57</v>
      </c>
      <c r="B27" s="20" t="n">
        <f aca="false">B16-B26</f>
        <v>0</v>
      </c>
      <c r="C27" s="20" t="n">
        <f aca="false">C16-C26</f>
        <v>0</v>
      </c>
      <c r="D27" s="20" t="n">
        <f aca="false">D16-D26</f>
        <v>0</v>
      </c>
      <c r="E27" s="20" t="n">
        <f aca="false">E16-E26</f>
        <v>0</v>
      </c>
      <c r="F27" s="20" t="n">
        <f aca="false">F16-F26</f>
        <v>0</v>
      </c>
      <c r="G27" s="20" t="n">
        <f aca="false">G16-G26</f>
        <v>0</v>
      </c>
      <c r="H27" s="20" t="n">
        <f aca="false">H16-H26</f>
        <v>0</v>
      </c>
      <c r="I27" s="20" t="n">
        <f aca="false">I16-I26</f>
        <v>0</v>
      </c>
      <c r="J27" s="20" t="n">
        <f aca="false">J16-J26</f>
        <v>0</v>
      </c>
      <c r="K27" s="20" t="n">
        <f aca="false">K16-K26</f>
        <v>0</v>
      </c>
      <c r="L27" s="20" t="n">
        <f aca="false">L16-L26</f>
        <v>0</v>
      </c>
      <c r="M27" s="20" t="n">
        <f aca="false">M16-M26</f>
        <v>0</v>
      </c>
      <c r="N27" s="20" t="n">
        <f aca="false">N16-N26</f>
        <v>0</v>
      </c>
      <c r="O27" s="20" t="n">
        <f aca="false">SUM(B27:N27)</f>
        <v>0</v>
      </c>
    </row>
    <row r="28" customFormat="false" ht="15" hidden="false" customHeight="false" outlineLevel="0" collapsed="false">
      <c r="A28" s="18" t="s">
        <v>58</v>
      </c>
      <c r="B28" s="21" t="n">
        <f aca="false">B10+B27</f>
        <v>0</v>
      </c>
      <c r="C28" s="21" t="n">
        <f aca="false">C10+C27</f>
        <v>0</v>
      </c>
      <c r="D28" s="21" t="n">
        <f aca="false">D10+D27</f>
        <v>0</v>
      </c>
      <c r="E28" s="21" t="n">
        <f aca="false">E10+E27</f>
        <v>0</v>
      </c>
      <c r="F28" s="21" t="n">
        <f aca="false">F10+F27</f>
        <v>0</v>
      </c>
      <c r="G28" s="21" t="n">
        <f aca="false">G10+G27</f>
        <v>0</v>
      </c>
      <c r="H28" s="21" t="n">
        <f aca="false">H10+H27</f>
        <v>0</v>
      </c>
      <c r="I28" s="21" t="n">
        <f aca="false">I10+I27</f>
        <v>0</v>
      </c>
      <c r="J28" s="21" t="n">
        <f aca="false">J10+J27</f>
        <v>0</v>
      </c>
      <c r="K28" s="21" t="n">
        <f aca="false">K10+K27</f>
        <v>0</v>
      </c>
      <c r="L28" s="21" t="n">
        <f aca="false">L10+L27</f>
        <v>0</v>
      </c>
      <c r="M28" s="21" t="n">
        <f aca="false">M10+M27</f>
        <v>0</v>
      </c>
      <c r="N28" s="21" t="n">
        <f aca="false">N10+N27</f>
        <v>0</v>
      </c>
      <c r="O28" s="21" t="n">
        <f aca="false">N28</f>
        <v>0</v>
      </c>
    </row>
    <row r="29" customFormat="false" ht="15" hidden="false" customHeight="false" outlineLevel="0" collapsed="false">
      <c r="A29" s="6" t="s">
        <v>59</v>
      </c>
      <c r="B29" s="15" t="n">
        <f aca="false">B28-$B$5</f>
        <v>0</v>
      </c>
      <c r="C29" s="15" t="n">
        <f aca="false">C28-$B$5</f>
        <v>0</v>
      </c>
      <c r="D29" s="15" t="n">
        <f aca="false">D28-$B$5</f>
        <v>0</v>
      </c>
      <c r="E29" s="15" t="n">
        <f aca="false">E28-$B$5</f>
        <v>0</v>
      </c>
      <c r="F29" s="15" t="n">
        <f aca="false">F28-$B$5</f>
        <v>0</v>
      </c>
      <c r="G29" s="15" t="n">
        <f aca="false">G28-$B$5</f>
        <v>0</v>
      </c>
      <c r="H29" s="15" t="n">
        <f aca="false">H28-$B$5</f>
        <v>0</v>
      </c>
      <c r="I29" s="15" t="n">
        <f aca="false">I28-$B$5</f>
        <v>0</v>
      </c>
      <c r="J29" s="15" t="n">
        <f aca="false">J28-$B$5</f>
        <v>0</v>
      </c>
      <c r="K29" s="15" t="n">
        <f aca="false">K28-$B$5</f>
        <v>0</v>
      </c>
      <c r="L29" s="15" t="n">
        <f aca="false">L28-$B$5</f>
        <v>0</v>
      </c>
      <c r="M29" s="15" t="n">
        <f aca="false">M28-$B$5</f>
        <v>0</v>
      </c>
      <c r="N29" s="15" t="n">
        <f aca="false">N28-$B$5</f>
        <v>0</v>
      </c>
      <c r="O29" s="15"/>
    </row>
    <row r="30" customFormat="false" ht="15" hidden="false" customHeight="false" outlineLevel="0" collapsed="false">
      <c r="A30" s="6" t="s">
        <v>60</v>
      </c>
      <c r="B30" s="22" t="str">
        <f aca="false">IF(B28&lt;$B$5,"Below buffer","OK")</f>
        <v>OK</v>
      </c>
      <c r="C30" s="22" t="str">
        <f aca="false">IF(C28&lt;$B$5,"Below buffer","OK")</f>
        <v>OK</v>
      </c>
      <c r="D30" s="22" t="str">
        <f aca="false">IF(D28&lt;$B$5,"Below buffer","OK")</f>
        <v>OK</v>
      </c>
      <c r="E30" s="22" t="str">
        <f aca="false">IF(E28&lt;$B$5,"Below buffer","OK")</f>
        <v>OK</v>
      </c>
      <c r="F30" s="22" t="str">
        <f aca="false">IF(F28&lt;$B$5,"Below buffer","OK")</f>
        <v>OK</v>
      </c>
      <c r="G30" s="22" t="str">
        <f aca="false">IF(G28&lt;$B$5,"Below buffer","OK")</f>
        <v>OK</v>
      </c>
      <c r="H30" s="22" t="str">
        <f aca="false">IF(H28&lt;$B$5,"Below buffer","OK")</f>
        <v>OK</v>
      </c>
      <c r="I30" s="22" t="str">
        <f aca="false">IF(I28&lt;$B$5,"Below buffer","OK")</f>
        <v>OK</v>
      </c>
      <c r="J30" s="22" t="str">
        <f aca="false">IF(J28&lt;$B$5,"Below buffer","OK")</f>
        <v>OK</v>
      </c>
      <c r="K30" s="22" t="str">
        <f aca="false">IF(K28&lt;$B$5,"Below buffer","OK")</f>
        <v>OK</v>
      </c>
      <c r="L30" s="22" t="str">
        <f aca="false">IF(L28&lt;$B$5,"Below buffer","OK")</f>
        <v>OK</v>
      </c>
      <c r="M30" s="22" t="str">
        <f aca="false">IF(M28&lt;$B$5,"Below buffer","OK")</f>
        <v>OK</v>
      </c>
      <c r="N30" s="22" t="str">
        <f aca="false">IF(N28&lt;$B$5,"Below buffer","OK")</f>
        <v>OK</v>
      </c>
      <c r="O30" s="14"/>
    </row>
    <row r="32" customFormat="false" ht="15" hidden="false" customHeight="false" outlineLevel="0" collapsed="false">
      <c r="A32" s="6" t="s">
        <v>61</v>
      </c>
    </row>
    <row r="33" customFormat="false" ht="15" hidden="false" customHeight="false" outlineLevel="0" collapsed="false">
      <c r="A33" s="14" t="s">
        <v>62</v>
      </c>
      <c r="B33" s="20" t="n">
        <f aca="false">MIN(B28:N28)</f>
        <v>0</v>
      </c>
    </row>
    <row r="34" customFormat="false" ht="15" hidden="false" customHeight="false" outlineLevel="0" collapsed="false">
      <c r="A34" s="14" t="s">
        <v>63</v>
      </c>
      <c r="B34" s="23" t="n">
        <f aca="false">INDEX(B9:N9,MATCH(MIN(B28:N28),B28:N28,0))</f>
        <v>46328</v>
      </c>
    </row>
    <row r="35" customFormat="false" ht="15" hidden="false" customHeight="false" outlineLevel="0" collapsed="false">
      <c r="A35" s="14" t="s">
        <v>64</v>
      </c>
      <c r="B35" s="24" t="n">
        <f aca="false">COUNTIF(B28:N28,"&lt;"&amp;$B$5)</f>
        <v>0</v>
      </c>
    </row>
    <row r="36" customFormat="false" ht="15" hidden="false" customHeight="false" outlineLevel="0" collapsed="false">
      <c r="A36" s="14" t="s">
        <v>65</v>
      </c>
      <c r="B36" s="20" t="n">
        <f aca="false">N28</f>
        <v>0</v>
      </c>
    </row>
    <row r="38" customFormat="false" ht="15" hidden="false" customHeight="false" outlineLevel="0" collapsed="false">
      <c r="A38" s="10" t="s">
        <v>66</v>
      </c>
    </row>
  </sheetData>
  <conditionalFormatting sqref="B28:N28">
    <cfRule type="expression" priority="2" aboveAverage="0" equalAverage="0" bottom="0" percent="0" rank="0" text="" dxfId="0">
      <formula>B28&lt;$B$5</formula>
    </cfRule>
  </conditionalFormatting>
  <conditionalFormatting sqref="B30:N30">
    <cfRule type="cellIs" priority="3" operator="equal" aboveAverage="0" equalAverage="0" bottom="0" percent="0" rank="0" text="" dxfId="1">
      <formula>"Below buffer"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4" min="2" style="0" width="12.5"/>
    <col collapsed="false" customWidth="true" hidden="false" outlineLevel="0" max="15" min="15" style="0" width="14"/>
  </cols>
  <sheetData>
    <row r="1" customFormat="false" ht="19.7" hidden="false" customHeight="false" outlineLevel="0" collapsed="false">
      <c r="A1" s="5" t="s">
        <v>67</v>
      </c>
    </row>
    <row r="2" customFormat="false" ht="15" hidden="false" customHeight="false" outlineLevel="0" collapsed="false">
      <c r="A2" s="6" t="s">
        <v>18</v>
      </c>
      <c r="B2" s="7" t="s">
        <v>68</v>
      </c>
    </row>
    <row r="3" customFormat="false" ht="15" hidden="false" customHeight="false" outlineLevel="0" collapsed="false">
      <c r="A3" s="6" t="s">
        <v>20</v>
      </c>
      <c r="B3" s="8" t="n">
        <v>46328</v>
      </c>
    </row>
    <row r="4" customFormat="false" ht="15" hidden="false" customHeight="false" outlineLevel="0" collapsed="false">
      <c r="A4" s="6" t="s">
        <v>21</v>
      </c>
      <c r="B4" s="9" t="n">
        <v>10000</v>
      </c>
    </row>
    <row r="5" customFormat="false" ht="15" hidden="false" customHeight="false" outlineLevel="0" collapsed="false">
      <c r="A5" s="6" t="s">
        <v>22</v>
      </c>
      <c r="B5" s="9" t="n">
        <v>15000</v>
      </c>
    </row>
    <row r="6" customFormat="false" ht="15" hidden="false" customHeight="false" outlineLevel="0" collapsed="false">
      <c r="A6" s="10" t="s">
        <v>23</v>
      </c>
    </row>
    <row r="8" customFormat="false" ht="15" hidden="false" customHeight="false" outlineLevel="0" collapsed="false">
      <c r="A8" s="11" t="s">
        <v>24</v>
      </c>
      <c r="B8" s="12" t="s">
        <v>25</v>
      </c>
      <c r="C8" s="12" t="s">
        <v>26</v>
      </c>
      <c r="D8" s="12" t="s">
        <v>27</v>
      </c>
      <c r="E8" s="12" t="s">
        <v>28</v>
      </c>
      <c r="F8" s="12" t="s">
        <v>29</v>
      </c>
      <c r="G8" s="12" t="s">
        <v>30</v>
      </c>
      <c r="H8" s="12" t="s">
        <v>31</v>
      </c>
      <c r="I8" s="12" t="s">
        <v>32</v>
      </c>
      <c r="J8" s="12" t="s">
        <v>33</v>
      </c>
      <c r="K8" s="12" t="s">
        <v>34</v>
      </c>
      <c r="L8" s="12" t="s">
        <v>35</v>
      </c>
      <c r="M8" s="12" t="s">
        <v>36</v>
      </c>
      <c r="N8" s="12" t="s">
        <v>37</v>
      </c>
      <c r="O8" s="11" t="s">
        <v>38</v>
      </c>
    </row>
    <row r="9" customFormat="false" ht="15" hidden="false" customHeight="false" outlineLevel="0" collapsed="false">
      <c r="A9" s="6" t="s">
        <v>39</v>
      </c>
      <c r="B9" s="13" t="n">
        <f aca="false">$B$3</f>
        <v>46328</v>
      </c>
      <c r="C9" s="13" t="n">
        <f aca="false">B9+7</f>
        <v>46335</v>
      </c>
      <c r="D9" s="13" t="n">
        <f aca="false">C9+7</f>
        <v>46342</v>
      </c>
      <c r="E9" s="13" t="n">
        <f aca="false">D9+7</f>
        <v>46349</v>
      </c>
      <c r="F9" s="13" t="n">
        <f aca="false">E9+7</f>
        <v>46356</v>
      </c>
      <c r="G9" s="13" t="n">
        <f aca="false">F9+7</f>
        <v>46363</v>
      </c>
      <c r="H9" s="13" t="n">
        <f aca="false">G9+7</f>
        <v>46370</v>
      </c>
      <c r="I9" s="13" t="n">
        <f aca="false">H9+7</f>
        <v>46377</v>
      </c>
      <c r="J9" s="13" t="n">
        <f aca="false">I9+7</f>
        <v>46384</v>
      </c>
      <c r="K9" s="13" t="n">
        <f aca="false">J9+7</f>
        <v>46391</v>
      </c>
      <c r="L9" s="13" t="n">
        <f aca="false">K9+7</f>
        <v>46398</v>
      </c>
      <c r="M9" s="13" t="n">
        <f aca="false">L9+7</f>
        <v>46405</v>
      </c>
      <c r="N9" s="13" t="n">
        <f aca="false">M9+7</f>
        <v>46412</v>
      </c>
      <c r="O9" s="14"/>
    </row>
    <row r="10" customFormat="false" ht="15" hidden="false" customHeight="false" outlineLevel="0" collapsed="false">
      <c r="A10" s="6" t="s">
        <v>40</v>
      </c>
      <c r="B10" s="15" t="n">
        <f aca="false">$B$4</f>
        <v>10000</v>
      </c>
      <c r="C10" s="15" t="n">
        <f aca="false">B28</f>
        <v>16450</v>
      </c>
      <c r="D10" s="15" t="n">
        <f aca="false">C28</f>
        <v>19750</v>
      </c>
      <c r="E10" s="15" t="n">
        <f aca="false">D28</f>
        <v>29750</v>
      </c>
      <c r="F10" s="15" t="n">
        <f aca="false">E28</f>
        <v>13550</v>
      </c>
      <c r="G10" s="15" t="n">
        <f aca="false">F28</f>
        <v>16000</v>
      </c>
      <c r="H10" s="15" t="n">
        <f aca="false">G28</f>
        <v>29300</v>
      </c>
      <c r="I10" s="15" t="n">
        <f aca="false">H28</f>
        <v>38100</v>
      </c>
      <c r="J10" s="15" t="n">
        <f aca="false">I28</f>
        <v>24900</v>
      </c>
      <c r="K10" s="15" t="n">
        <f aca="false">J28</f>
        <v>28850</v>
      </c>
      <c r="L10" s="15" t="n">
        <f aca="false">K28</f>
        <v>32350</v>
      </c>
      <c r="M10" s="15" t="n">
        <f aca="false">L28</f>
        <v>41150</v>
      </c>
      <c r="N10" s="15" t="n">
        <f aca="false">M28</f>
        <v>52450</v>
      </c>
      <c r="O10" s="15" t="n">
        <f aca="false">B10</f>
        <v>10000</v>
      </c>
    </row>
    <row r="11" customFormat="false" ht="15" hidden="false" customHeight="false" outlineLevel="0" collapsed="false">
      <c r="A11" s="16" t="s">
        <v>41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customFormat="false" ht="15" hidden="false" customHeight="false" outlineLevel="0" collapsed="false">
      <c r="A12" s="14" t="s">
        <v>42</v>
      </c>
      <c r="B12" s="9" t="n">
        <v>22000</v>
      </c>
      <c r="C12" s="9" t="n">
        <v>18000</v>
      </c>
      <c r="D12" s="9" t="n">
        <v>25000</v>
      </c>
      <c r="E12" s="9" t="n">
        <v>21000</v>
      </c>
      <c r="F12" s="9" t="n">
        <v>19000</v>
      </c>
      <c r="G12" s="9" t="n">
        <v>30000</v>
      </c>
      <c r="H12" s="9" t="n">
        <v>17000</v>
      </c>
      <c r="I12" s="9" t="n">
        <v>24000</v>
      </c>
      <c r="J12" s="9" t="n">
        <v>20000</v>
      </c>
      <c r="K12" s="9" t="n">
        <v>26000</v>
      </c>
      <c r="L12" s="9" t="n">
        <v>18000</v>
      </c>
      <c r="M12" s="9" t="n">
        <v>23000</v>
      </c>
      <c r="N12" s="9" t="n">
        <v>27000</v>
      </c>
      <c r="O12" s="15" t="n">
        <f aca="false">SUM(B12:N12)</f>
        <v>290000</v>
      </c>
    </row>
    <row r="13" customFormat="false" ht="15" hidden="false" customHeight="false" outlineLevel="0" collapsed="false">
      <c r="A13" s="14" t="s">
        <v>43</v>
      </c>
      <c r="B13" s="9" t="n">
        <v>500</v>
      </c>
      <c r="C13" s="9" t="n">
        <v>0</v>
      </c>
      <c r="D13" s="9" t="n">
        <v>0</v>
      </c>
      <c r="E13" s="9" t="n">
        <v>500</v>
      </c>
      <c r="F13" s="9" t="n">
        <v>0</v>
      </c>
      <c r="G13" s="9" t="n">
        <v>0</v>
      </c>
      <c r="H13" s="9" t="n">
        <v>500</v>
      </c>
      <c r="I13" s="9" t="n">
        <v>0</v>
      </c>
      <c r="J13" s="9" t="n">
        <v>0</v>
      </c>
      <c r="K13" s="9" t="n">
        <v>500</v>
      </c>
      <c r="L13" s="9" t="n">
        <v>0</v>
      </c>
      <c r="M13" s="9" t="n">
        <v>0</v>
      </c>
      <c r="N13" s="9" t="n">
        <v>500</v>
      </c>
      <c r="O13" s="15" t="n">
        <f aca="false">SUM(B13:N13)</f>
        <v>2500</v>
      </c>
    </row>
    <row r="14" customFormat="false" ht="15" hidden="false" customHeight="false" outlineLevel="0" collapsed="false">
      <c r="A14" s="14" t="s">
        <v>44</v>
      </c>
      <c r="B14" s="9" t="n">
        <v>0</v>
      </c>
      <c r="C14" s="9" t="n">
        <v>0</v>
      </c>
      <c r="D14" s="9" t="n">
        <v>0</v>
      </c>
      <c r="E14" s="9" t="n">
        <v>0</v>
      </c>
      <c r="F14" s="9" t="n">
        <v>0</v>
      </c>
      <c r="G14" s="9" t="n">
        <v>0</v>
      </c>
      <c r="H14" s="9" t="n">
        <v>0</v>
      </c>
      <c r="I14" s="9" t="n">
        <v>0</v>
      </c>
      <c r="J14" s="9" t="n">
        <v>0</v>
      </c>
      <c r="K14" s="9" t="n">
        <v>0</v>
      </c>
      <c r="L14" s="9" t="n">
        <v>0</v>
      </c>
      <c r="M14" s="9" t="n">
        <v>0</v>
      </c>
      <c r="N14" s="9" t="n">
        <v>0</v>
      </c>
      <c r="O14" s="15" t="n">
        <f aca="false">SUM(B14:N14)</f>
        <v>0</v>
      </c>
    </row>
    <row r="15" customFormat="false" ht="15" hidden="false" customHeight="false" outlineLevel="0" collapsed="false">
      <c r="A15" s="14" t="s">
        <v>45</v>
      </c>
      <c r="B15" s="9" t="n">
        <v>0</v>
      </c>
      <c r="C15" s="9" t="n">
        <v>0</v>
      </c>
      <c r="D15" s="9" t="n">
        <v>1200</v>
      </c>
      <c r="E15" s="9" t="n">
        <v>0</v>
      </c>
      <c r="F15" s="9" t="n">
        <v>0</v>
      </c>
      <c r="G15" s="9" t="n">
        <v>0</v>
      </c>
      <c r="H15" s="9" t="n">
        <v>0</v>
      </c>
      <c r="I15" s="9" t="n">
        <v>0</v>
      </c>
      <c r="J15" s="9" t="n">
        <v>0</v>
      </c>
      <c r="K15" s="9" t="n">
        <v>0</v>
      </c>
      <c r="L15" s="9" t="n">
        <v>0</v>
      </c>
      <c r="M15" s="9" t="n">
        <v>0</v>
      </c>
      <c r="N15" s="9" t="n">
        <v>0</v>
      </c>
      <c r="O15" s="15" t="n">
        <f aca="false">SUM(B15:N15)</f>
        <v>1200</v>
      </c>
    </row>
    <row r="16" customFormat="false" ht="15" hidden="false" customHeight="false" outlineLevel="0" collapsed="false">
      <c r="A16" s="18" t="s">
        <v>46</v>
      </c>
      <c r="B16" s="19" t="n">
        <f aca="false">SUM(B12:B15)</f>
        <v>22500</v>
      </c>
      <c r="C16" s="19" t="n">
        <f aca="false">SUM(C12:C15)</f>
        <v>18000</v>
      </c>
      <c r="D16" s="19" t="n">
        <f aca="false">SUM(D12:D15)</f>
        <v>26200</v>
      </c>
      <c r="E16" s="19" t="n">
        <f aca="false">SUM(E12:E15)</f>
        <v>21500</v>
      </c>
      <c r="F16" s="19" t="n">
        <f aca="false">SUM(F12:F15)</f>
        <v>19000</v>
      </c>
      <c r="G16" s="19" t="n">
        <f aca="false">SUM(G12:G15)</f>
        <v>30000</v>
      </c>
      <c r="H16" s="19" t="n">
        <f aca="false">SUM(H12:H15)</f>
        <v>17500</v>
      </c>
      <c r="I16" s="19" t="n">
        <f aca="false">SUM(I12:I15)</f>
        <v>24000</v>
      </c>
      <c r="J16" s="19" t="n">
        <f aca="false">SUM(J12:J15)</f>
        <v>20000</v>
      </c>
      <c r="K16" s="19" t="n">
        <f aca="false">SUM(K12:K15)</f>
        <v>26500</v>
      </c>
      <c r="L16" s="19" t="n">
        <f aca="false">SUM(L12:L15)</f>
        <v>18000</v>
      </c>
      <c r="M16" s="19" t="n">
        <f aca="false">SUM(M12:M15)</f>
        <v>23000</v>
      </c>
      <c r="N16" s="19" t="n">
        <f aca="false">SUM(N12:N15)</f>
        <v>27500</v>
      </c>
      <c r="O16" s="19" t="n">
        <f aca="false">SUM(B16:N16)</f>
        <v>293700</v>
      </c>
    </row>
    <row r="17" customFormat="false" ht="15" hidden="false" customHeight="false" outlineLevel="0" collapsed="false">
      <c r="A17" s="16" t="s">
        <v>47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customFormat="false" ht="15" hidden="false" customHeight="false" outlineLevel="0" collapsed="false">
      <c r="A18" s="14" t="s">
        <v>48</v>
      </c>
      <c r="B18" s="9" t="n">
        <v>9000</v>
      </c>
      <c r="C18" s="9" t="n">
        <v>12000</v>
      </c>
      <c r="D18" s="9" t="n">
        <v>8000</v>
      </c>
      <c r="E18" s="9" t="n">
        <v>11000</v>
      </c>
      <c r="F18" s="9" t="n">
        <v>9500</v>
      </c>
      <c r="G18" s="9" t="n">
        <v>14000</v>
      </c>
      <c r="H18" s="9" t="n">
        <v>8000</v>
      </c>
      <c r="I18" s="9" t="n">
        <v>10500</v>
      </c>
      <c r="J18" s="9" t="n">
        <v>9000</v>
      </c>
      <c r="K18" s="9" t="n">
        <v>12500</v>
      </c>
      <c r="L18" s="9" t="n">
        <v>8500</v>
      </c>
      <c r="M18" s="9" t="n">
        <v>11000</v>
      </c>
      <c r="N18" s="9" t="n">
        <v>13000</v>
      </c>
      <c r="O18" s="15" t="n">
        <f aca="false">SUM(B18:N18)</f>
        <v>136000</v>
      </c>
    </row>
    <row r="19" customFormat="false" ht="15" hidden="false" customHeight="false" outlineLevel="0" collapsed="false">
      <c r="A19" s="14" t="s">
        <v>49</v>
      </c>
      <c r="B19" s="9" t="n">
        <v>0</v>
      </c>
      <c r="C19" s="9" t="n">
        <v>0</v>
      </c>
      <c r="D19" s="9" t="n">
        <v>0</v>
      </c>
      <c r="E19" s="9" t="n">
        <v>26000</v>
      </c>
      <c r="F19" s="9" t="n">
        <v>0</v>
      </c>
      <c r="G19" s="9" t="n">
        <v>0</v>
      </c>
      <c r="H19" s="9" t="n">
        <v>0</v>
      </c>
      <c r="I19" s="9" t="n">
        <v>26000</v>
      </c>
      <c r="J19" s="9" t="n">
        <v>0</v>
      </c>
      <c r="K19" s="9" t="n">
        <v>0</v>
      </c>
      <c r="L19" s="9" t="n">
        <v>0</v>
      </c>
      <c r="M19" s="9" t="n">
        <v>0</v>
      </c>
      <c r="N19" s="9" t="n">
        <v>26000</v>
      </c>
      <c r="O19" s="15" t="n">
        <f aca="false">SUM(B19:N19)</f>
        <v>78000</v>
      </c>
    </row>
    <row r="20" customFormat="false" ht="15" hidden="false" customHeight="false" outlineLevel="0" collapsed="false">
      <c r="A20" s="14" t="s">
        <v>50</v>
      </c>
      <c r="B20" s="9" t="n">
        <v>4200</v>
      </c>
      <c r="C20" s="9" t="n">
        <v>0</v>
      </c>
      <c r="D20" s="9" t="n">
        <v>0</v>
      </c>
      <c r="E20" s="9" t="n">
        <v>0</v>
      </c>
      <c r="F20" s="9" t="n">
        <v>4200</v>
      </c>
      <c r="G20" s="9" t="n">
        <v>0</v>
      </c>
      <c r="H20" s="9" t="n">
        <v>0</v>
      </c>
      <c r="I20" s="9" t="n">
        <v>0</v>
      </c>
      <c r="J20" s="9" t="n">
        <v>4200</v>
      </c>
      <c r="K20" s="9" t="n">
        <v>0</v>
      </c>
      <c r="L20" s="9" t="n">
        <v>0</v>
      </c>
      <c r="M20" s="9" t="n">
        <v>0</v>
      </c>
      <c r="N20" s="9" t="n">
        <v>4200</v>
      </c>
      <c r="O20" s="15" t="n">
        <f aca="false">SUM(B20:N20)</f>
        <v>16800</v>
      </c>
    </row>
    <row r="21" customFormat="false" ht="15" hidden="false" customHeight="false" outlineLevel="0" collapsed="false">
      <c r="A21" s="14" t="s">
        <v>51</v>
      </c>
      <c r="B21" s="9" t="n">
        <v>0</v>
      </c>
      <c r="C21" s="9" t="n">
        <v>0</v>
      </c>
      <c r="D21" s="9" t="n">
        <v>7500</v>
      </c>
      <c r="E21" s="9" t="n">
        <v>0</v>
      </c>
      <c r="F21" s="9" t="n">
        <v>0</v>
      </c>
      <c r="G21" s="9" t="n">
        <v>0</v>
      </c>
      <c r="H21" s="9" t="n">
        <v>0</v>
      </c>
      <c r="I21" s="9" t="n">
        <v>0</v>
      </c>
      <c r="J21" s="9" t="n">
        <v>0</v>
      </c>
      <c r="K21" s="9" t="n">
        <v>7800</v>
      </c>
      <c r="L21" s="9" t="n">
        <v>0</v>
      </c>
      <c r="M21" s="9" t="n">
        <v>0</v>
      </c>
      <c r="N21" s="9" t="n">
        <v>0</v>
      </c>
      <c r="O21" s="15" t="n">
        <f aca="false">SUM(B21:N21)</f>
        <v>15300</v>
      </c>
    </row>
    <row r="22" customFormat="false" ht="15" hidden="false" customHeight="false" outlineLevel="0" collapsed="false">
      <c r="A22" s="14" t="s">
        <v>52</v>
      </c>
      <c r="B22" s="9" t="n">
        <v>1800</v>
      </c>
      <c r="C22" s="9" t="n">
        <v>0</v>
      </c>
      <c r="D22" s="9" t="n">
        <v>0</v>
      </c>
      <c r="E22" s="9" t="n">
        <v>0</v>
      </c>
      <c r="F22" s="9" t="n">
        <v>1800</v>
      </c>
      <c r="G22" s="9" t="n">
        <v>0</v>
      </c>
      <c r="H22" s="9" t="n">
        <v>0</v>
      </c>
      <c r="I22" s="9" t="n">
        <v>0</v>
      </c>
      <c r="J22" s="9" t="n">
        <v>1800</v>
      </c>
      <c r="K22" s="9" t="n">
        <v>0</v>
      </c>
      <c r="L22" s="9" t="n">
        <v>0</v>
      </c>
      <c r="M22" s="9" t="n">
        <v>0</v>
      </c>
      <c r="N22" s="9" t="n">
        <v>1800</v>
      </c>
      <c r="O22" s="15" t="n">
        <f aca="false">SUM(B22:N22)</f>
        <v>7200</v>
      </c>
    </row>
    <row r="23" customFormat="false" ht="15" hidden="false" customHeight="false" outlineLevel="0" collapsed="false">
      <c r="A23" s="14" t="s">
        <v>53</v>
      </c>
      <c r="B23" s="9" t="n">
        <v>0</v>
      </c>
      <c r="C23" s="9" t="n">
        <v>2000</v>
      </c>
      <c r="D23" s="9" t="n">
        <v>0</v>
      </c>
      <c r="E23" s="9" t="n">
        <v>0</v>
      </c>
      <c r="F23" s="9" t="n">
        <v>0</v>
      </c>
      <c r="G23" s="9" t="n">
        <v>2000</v>
      </c>
      <c r="H23" s="9" t="n">
        <v>0</v>
      </c>
      <c r="I23" s="9" t="n">
        <v>0</v>
      </c>
      <c r="J23" s="9" t="n">
        <v>0</v>
      </c>
      <c r="K23" s="9" t="n">
        <v>2000</v>
      </c>
      <c r="L23" s="9" t="n">
        <v>0</v>
      </c>
      <c r="M23" s="9" t="n">
        <v>0</v>
      </c>
      <c r="N23" s="9" t="n">
        <v>0</v>
      </c>
      <c r="O23" s="15" t="n">
        <f aca="false">SUM(B23:N23)</f>
        <v>6000</v>
      </c>
    </row>
    <row r="24" customFormat="false" ht="15" hidden="false" customHeight="false" outlineLevel="0" collapsed="false">
      <c r="A24" s="14" t="s">
        <v>54</v>
      </c>
      <c r="B24" s="9" t="n">
        <v>650</v>
      </c>
      <c r="C24" s="9" t="n">
        <v>300</v>
      </c>
      <c r="D24" s="9" t="n">
        <v>300</v>
      </c>
      <c r="E24" s="9" t="n">
        <v>300</v>
      </c>
      <c r="F24" s="9" t="n">
        <v>650</v>
      </c>
      <c r="G24" s="9" t="n">
        <v>300</v>
      </c>
      <c r="H24" s="9" t="n">
        <v>300</v>
      </c>
      <c r="I24" s="9" t="n">
        <v>300</v>
      </c>
      <c r="J24" s="9" t="n">
        <v>650</v>
      </c>
      <c r="K24" s="9" t="n">
        <v>300</v>
      </c>
      <c r="L24" s="9" t="n">
        <v>300</v>
      </c>
      <c r="M24" s="9" t="n">
        <v>300</v>
      </c>
      <c r="N24" s="9" t="n">
        <v>650</v>
      </c>
      <c r="O24" s="15" t="n">
        <f aca="false">SUM(B24:N24)</f>
        <v>5300</v>
      </c>
    </row>
    <row r="25" customFormat="false" ht="15" hidden="false" customHeight="false" outlineLevel="0" collapsed="false">
      <c r="A25" s="14" t="s">
        <v>55</v>
      </c>
      <c r="B25" s="9" t="n">
        <v>400</v>
      </c>
      <c r="C25" s="9" t="n">
        <v>400</v>
      </c>
      <c r="D25" s="9" t="n">
        <v>400</v>
      </c>
      <c r="E25" s="9" t="n">
        <v>400</v>
      </c>
      <c r="F25" s="9" t="n">
        <v>400</v>
      </c>
      <c r="G25" s="9" t="n">
        <v>400</v>
      </c>
      <c r="H25" s="9" t="n">
        <v>400</v>
      </c>
      <c r="I25" s="9" t="n">
        <v>400</v>
      </c>
      <c r="J25" s="9" t="n">
        <v>400</v>
      </c>
      <c r="K25" s="9" t="n">
        <v>400</v>
      </c>
      <c r="L25" s="9" t="n">
        <v>400</v>
      </c>
      <c r="M25" s="9" t="n">
        <v>400</v>
      </c>
      <c r="N25" s="9" t="n">
        <v>400</v>
      </c>
      <c r="O25" s="15" t="n">
        <f aca="false">SUM(B25:N25)</f>
        <v>5200</v>
      </c>
    </row>
    <row r="26" customFormat="false" ht="15" hidden="false" customHeight="false" outlineLevel="0" collapsed="false">
      <c r="A26" s="18" t="s">
        <v>56</v>
      </c>
      <c r="B26" s="19" t="n">
        <f aca="false">SUM(B18:B25)</f>
        <v>16050</v>
      </c>
      <c r="C26" s="19" t="n">
        <f aca="false">SUM(C18:C25)</f>
        <v>14700</v>
      </c>
      <c r="D26" s="19" t="n">
        <f aca="false">SUM(D18:D25)</f>
        <v>16200</v>
      </c>
      <c r="E26" s="19" t="n">
        <f aca="false">SUM(E18:E25)</f>
        <v>37700</v>
      </c>
      <c r="F26" s="19" t="n">
        <f aca="false">SUM(F18:F25)</f>
        <v>16550</v>
      </c>
      <c r="G26" s="19" t="n">
        <f aca="false">SUM(G18:G25)</f>
        <v>16700</v>
      </c>
      <c r="H26" s="19" t="n">
        <f aca="false">SUM(H18:H25)</f>
        <v>8700</v>
      </c>
      <c r="I26" s="19" t="n">
        <f aca="false">SUM(I18:I25)</f>
        <v>37200</v>
      </c>
      <c r="J26" s="19" t="n">
        <f aca="false">SUM(J18:J25)</f>
        <v>16050</v>
      </c>
      <c r="K26" s="19" t="n">
        <f aca="false">SUM(K18:K25)</f>
        <v>23000</v>
      </c>
      <c r="L26" s="19" t="n">
        <f aca="false">SUM(L18:L25)</f>
        <v>9200</v>
      </c>
      <c r="M26" s="19" t="n">
        <f aca="false">SUM(M18:M25)</f>
        <v>11700</v>
      </c>
      <c r="N26" s="19" t="n">
        <f aca="false">SUM(N18:N25)</f>
        <v>46050</v>
      </c>
      <c r="O26" s="19" t="n">
        <f aca="false">SUM(B26:N26)</f>
        <v>269800</v>
      </c>
    </row>
    <row r="27" customFormat="false" ht="15" hidden="false" customHeight="false" outlineLevel="0" collapsed="false">
      <c r="A27" s="6" t="s">
        <v>57</v>
      </c>
      <c r="B27" s="20" t="n">
        <f aca="false">B16-B26</f>
        <v>6450</v>
      </c>
      <c r="C27" s="20" t="n">
        <f aca="false">C16-C26</f>
        <v>3300</v>
      </c>
      <c r="D27" s="20" t="n">
        <f aca="false">D16-D26</f>
        <v>10000</v>
      </c>
      <c r="E27" s="20" t="n">
        <f aca="false">E16-E26</f>
        <v>-16200</v>
      </c>
      <c r="F27" s="20" t="n">
        <f aca="false">F16-F26</f>
        <v>2450</v>
      </c>
      <c r="G27" s="20" t="n">
        <f aca="false">G16-G26</f>
        <v>13300</v>
      </c>
      <c r="H27" s="20" t="n">
        <f aca="false">H16-H26</f>
        <v>8800</v>
      </c>
      <c r="I27" s="20" t="n">
        <f aca="false">I16-I26</f>
        <v>-13200</v>
      </c>
      <c r="J27" s="20" t="n">
        <f aca="false">J16-J26</f>
        <v>3950</v>
      </c>
      <c r="K27" s="20" t="n">
        <f aca="false">K16-K26</f>
        <v>3500</v>
      </c>
      <c r="L27" s="20" t="n">
        <f aca="false">L16-L26</f>
        <v>8800</v>
      </c>
      <c r="M27" s="20" t="n">
        <f aca="false">M16-M26</f>
        <v>11300</v>
      </c>
      <c r="N27" s="20" t="n">
        <f aca="false">N16-N26</f>
        <v>-18550</v>
      </c>
      <c r="O27" s="20" t="n">
        <f aca="false">SUM(B27:N27)</f>
        <v>23900</v>
      </c>
    </row>
    <row r="28" customFormat="false" ht="15" hidden="false" customHeight="false" outlineLevel="0" collapsed="false">
      <c r="A28" s="18" t="s">
        <v>58</v>
      </c>
      <c r="B28" s="21" t="n">
        <f aca="false">B10+B27</f>
        <v>16450</v>
      </c>
      <c r="C28" s="21" t="n">
        <f aca="false">C10+C27</f>
        <v>19750</v>
      </c>
      <c r="D28" s="21" t="n">
        <f aca="false">D10+D27</f>
        <v>29750</v>
      </c>
      <c r="E28" s="21" t="n">
        <f aca="false">E10+E27</f>
        <v>13550</v>
      </c>
      <c r="F28" s="21" t="n">
        <f aca="false">F10+F27</f>
        <v>16000</v>
      </c>
      <c r="G28" s="21" t="n">
        <f aca="false">G10+G27</f>
        <v>29300</v>
      </c>
      <c r="H28" s="21" t="n">
        <f aca="false">H10+H27</f>
        <v>38100</v>
      </c>
      <c r="I28" s="21" t="n">
        <f aca="false">I10+I27</f>
        <v>24900</v>
      </c>
      <c r="J28" s="21" t="n">
        <f aca="false">J10+J27</f>
        <v>28850</v>
      </c>
      <c r="K28" s="21" t="n">
        <f aca="false">K10+K27</f>
        <v>32350</v>
      </c>
      <c r="L28" s="21" t="n">
        <f aca="false">L10+L27</f>
        <v>41150</v>
      </c>
      <c r="M28" s="21" t="n">
        <f aca="false">M10+M27</f>
        <v>52450</v>
      </c>
      <c r="N28" s="21" t="n">
        <f aca="false">N10+N27</f>
        <v>33900</v>
      </c>
      <c r="O28" s="21" t="n">
        <f aca="false">N28</f>
        <v>33900</v>
      </c>
    </row>
    <row r="29" customFormat="false" ht="15" hidden="false" customHeight="false" outlineLevel="0" collapsed="false">
      <c r="A29" s="6" t="s">
        <v>59</v>
      </c>
      <c r="B29" s="15" t="n">
        <f aca="false">B28-$B$5</f>
        <v>1450</v>
      </c>
      <c r="C29" s="15" t="n">
        <f aca="false">C28-$B$5</f>
        <v>4750</v>
      </c>
      <c r="D29" s="15" t="n">
        <f aca="false">D28-$B$5</f>
        <v>14750</v>
      </c>
      <c r="E29" s="15" t="n">
        <f aca="false">E28-$B$5</f>
        <v>-1450</v>
      </c>
      <c r="F29" s="15" t="n">
        <f aca="false">F28-$B$5</f>
        <v>1000</v>
      </c>
      <c r="G29" s="15" t="n">
        <f aca="false">G28-$B$5</f>
        <v>14300</v>
      </c>
      <c r="H29" s="15" t="n">
        <f aca="false">H28-$B$5</f>
        <v>23100</v>
      </c>
      <c r="I29" s="15" t="n">
        <f aca="false">I28-$B$5</f>
        <v>9900</v>
      </c>
      <c r="J29" s="15" t="n">
        <f aca="false">J28-$B$5</f>
        <v>13850</v>
      </c>
      <c r="K29" s="15" t="n">
        <f aca="false">K28-$B$5</f>
        <v>17350</v>
      </c>
      <c r="L29" s="15" t="n">
        <f aca="false">L28-$B$5</f>
        <v>26150</v>
      </c>
      <c r="M29" s="15" t="n">
        <f aca="false">M28-$B$5</f>
        <v>37450</v>
      </c>
      <c r="N29" s="15" t="n">
        <f aca="false">N28-$B$5</f>
        <v>18900</v>
      </c>
      <c r="O29" s="15"/>
    </row>
    <row r="30" customFormat="false" ht="15" hidden="false" customHeight="false" outlineLevel="0" collapsed="false">
      <c r="A30" s="6" t="s">
        <v>60</v>
      </c>
      <c r="B30" s="22" t="str">
        <f aca="false">IF(B28&lt;$B$5,"Below buffer","OK")</f>
        <v>OK</v>
      </c>
      <c r="C30" s="22" t="str">
        <f aca="false">IF(C28&lt;$B$5,"Below buffer","OK")</f>
        <v>OK</v>
      </c>
      <c r="D30" s="22" t="str">
        <f aca="false">IF(D28&lt;$B$5,"Below buffer","OK")</f>
        <v>OK</v>
      </c>
      <c r="E30" s="22" t="str">
        <f aca="false">IF(E28&lt;$B$5,"Below buffer","OK")</f>
        <v>Below buffer</v>
      </c>
      <c r="F30" s="22" t="str">
        <f aca="false">IF(F28&lt;$B$5,"Below buffer","OK")</f>
        <v>OK</v>
      </c>
      <c r="G30" s="22" t="str">
        <f aca="false">IF(G28&lt;$B$5,"Below buffer","OK")</f>
        <v>OK</v>
      </c>
      <c r="H30" s="22" t="str">
        <f aca="false">IF(H28&lt;$B$5,"Below buffer","OK")</f>
        <v>OK</v>
      </c>
      <c r="I30" s="22" t="str">
        <f aca="false">IF(I28&lt;$B$5,"Below buffer","OK")</f>
        <v>OK</v>
      </c>
      <c r="J30" s="22" t="str">
        <f aca="false">IF(J28&lt;$B$5,"Below buffer","OK")</f>
        <v>OK</v>
      </c>
      <c r="K30" s="22" t="str">
        <f aca="false">IF(K28&lt;$B$5,"Below buffer","OK")</f>
        <v>OK</v>
      </c>
      <c r="L30" s="22" t="str">
        <f aca="false">IF(L28&lt;$B$5,"Below buffer","OK")</f>
        <v>OK</v>
      </c>
      <c r="M30" s="22" t="str">
        <f aca="false">IF(M28&lt;$B$5,"Below buffer","OK")</f>
        <v>OK</v>
      </c>
      <c r="N30" s="22" t="str">
        <f aca="false">IF(N28&lt;$B$5,"Below buffer","OK")</f>
        <v>OK</v>
      </c>
      <c r="O30" s="14"/>
    </row>
    <row r="32" customFormat="false" ht="15" hidden="false" customHeight="false" outlineLevel="0" collapsed="false">
      <c r="A32" s="6" t="s">
        <v>61</v>
      </c>
    </row>
    <row r="33" customFormat="false" ht="15" hidden="false" customHeight="false" outlineLevel="0" collapsed="false">
      <c r="A33" s="14" t="s">
        <v>62</v>
      </c>
      <c r="B33" s="20" t="n">
        <f aca="false">MIN(B28:N28)</f>
        <v>13550</v>
      </c>
    </row>
    <row r="34" customFormat="false" ht="15" hidden="false" customHeight="false" outlineLevel="0" collapsed="false">
      <c r="A34" s="14" t="s">
        <v>63</v>
      </c>
      <c r="B34" s="23" t="n">
        <f aca="false">INDEX(B9:N9,MATCH(MIN(B28:N28),B28:N28,0))</f>
        <v>46349</v>
      </c>
    </row>
    <row r="35" customFormat="false" ht="15" hidden="false" customHeight="false" outlineLevel="0" collapsed="false">
      <c r="A35" s="14" t="s">
        <v>64</v>
      </c>
      <c r="B35" s="24" t="n">
        <f aca="false">COUNTIF(B28:N28,"&lt;"&amp;$B$5)</f>
        <v>1</v>
      </c>
    </row>
    <row r="36" customFormat="false" ht="15" hidden="false" customHeight="false" outlineLevel="0" collapsed="false">
      <c r="A36" s="14" t="s">
        <v>65</v>
      </c>
      <c r="B36" s="20" t="n">
        <f aca="false">N28</f>
        <v>33900</v>
      </c>
    </row>
    <row r="38" customFormat="false" ht="15" hidden="false" customHeight="false" outlineLevel="0" collapsed="false">
      <c r="A38" s="10" t="s">
        <v>66</v>
      </c>
    </row>
  </sheetData>
  <conditionalFormatting sqref="B28:N28">
    <cfRule type="expression" priority="2" aboveAverage="0" equalAverage="0" bottom="0" percent="0" rank="0" text="" dxfId="0">
      <formula>B28&lt;$B$5</formula>
    </cfRule>
  </conditionalFormatting>
  <conditionalFormatting sqref="B30:N30">
    <cfRule type="cellIs" priority="3" operator="equal" aboveAverage="0" equalAverage="0" bottom="0" percent="0" rank="0" text="" dxfId="1">
      <formula>"Below buffer"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2026-10-27T16:08:50Z</dcterms:created>
  <dc:creator>SHAZ Fin-Edge Global Consulting</dc:creator>
  <dc:description/>
  <dc:language>en-US</dc:language>
  <cp:lastModifiedBy/>
  <dcterms:modified xsi:type="dcterms:W3CDTF">2026-10-27T16:08:50Z</dcterms:modified>
  <cp:revision>0</cp:revision>
  <dc:subject/>
  <dc:title>13-week cash flow forecast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